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6bf06da58d323c8/Dokument/Föreningen Rindöborna/Ekonomi/2023/"/>
    </mc:Choice>
  </mc:AlternateContent>
  <xr:revisionPtr revIDLastSave="8" documentId="13_ncr:1_{90D323B6-804B-482F-9B2B-7A0977231F70}" xr6:coauthVersionLast="47" xr6:coauthVersionMax="47" xr10:uidLastSave="{4A8E6B7F-72E9-4FED-BB89-8AAB2B35ACD4}"/>
  <bookViews>
    <workbookView xWindow="-120" yWindow="-120" windowWidth="20730" windowHeight="11160" xr2:uid="{00000000-000D-0000-FFFF-FFFF00000000}"/>
  </bookViews>
  <sheets>
    <sheet name="Resultatrap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6" i="1" l="1"/>
  <c r="N8" i="1"/>
  <c r="H10" i="1"/>
  <c r="H17" i="1"/>
  <c r="L27" i="1"/>
  <c r="L24" i="1" l="1"/>
  <c r="J10" i="1" l="1"/>
  <c r="J17" i="1"/>
  <c r="L16" i="1" l="1"/>
  <c r="L9" i="1"/>
  <c r="J28" i="1" l="1"/>
  <c r="H28" i="1" l="1"/>
  <c r="L7" i="1" l="1"/>
  <c r="L25" i="1"/>
  <c r="L22" i="1"/>
  <c r="L15" i="1"/>
  <c r="L8" i="1"/>
  <c r="L10" i="1" l="1"/>
  <c r="H30" i="1"/>
  <c r="H32" i="1" s="1"/>
  <c r="L14" i="1"/>
  <c r="L17" i="1" s="1"/>
  <c r="H18" i="1"/>
  <c r="L23" i="1"/>
  <c r="L28" i="1" s="1"/>
  <c r="J18" i="1"/>
  <c r="J30" i="1" s="1"/>
  <c r="H31" i="1" l="1"/>
  <c r="J32" i="1"/>
  <c r="J31" i="1"/>
  <c r="L18" i="1"/>
  <c r="L30" i="1" s="1"/>
  <c r="L31" i="1" l="1"/>
  <c r="L32" i="1"/>
</calcChain>
</file>

<file path=xl/sharedStrings.xml><?xml version="1.0" encoding="utf-8"?>
<sst xmlns="http://schemas.openxmlformats.org/spreadsheetml/2006/main" count="29" uniqueCount="29">
  <si>
    <t>Föreningen Rindöborna</t>
  </si>
  <si>
    <t>RESULTATRAPPORT</t>
  </si>
  <si>
    <t>Årsbudget</t>
  </si>
  <si>
    <t>Per/årsbudget</t>
  </si>
  <si>
    <t>Rörelsens intäkter</t>
  </si>
  <si>
    <t>Medlemsavgifter</t>
  </si>
  <si>
    <t>S:a Rörelseintäkter</t>
  </si>
  <si>
    <t>Direkta kostnader</t>
  </si>
  <si>
    <t>Kostnader möten</t>
  </si>
  <si>
    <t>Föreningsavgifter</t>
  </si>
  <si>
    <t>S:a Direkta kostnader</t>
  </si>
  <si>
    <t>Övriga externa kostnader</t>
  </si>
  <si>
    <t>Trycksaker/utskick</t>
  </si>
  <si>
    <t>Övrigt inkl. Bank</t>
  </si>
  <si>
    <t>S:a Övriga externa kostnader</t>
  </si>
  <si>
    <t>Rörelseresultat</t>
  </si>
  <si>
    <t>Resultat efter finansiella poster</t>
  </si>
  <si>
    <t>Beräknat resultat</t>
  </si>
  <si>
    <t>Uppdaterad</t>
  </si>
  <si>
    <t>Övriga sidointäkter</t>
  </si>
  <si>
    <t xml:space="preserve">Inköpta tjänster </t>
  </si>
  <si>
    <t>Brutto</t>
  </si>
  <si>
    <t>Rindödagen</t>
  </si>
  <si>
    <t>Bidrag aktivitetshuset Rindögården</t>
  </si>
  <si>
    <t>Restituerad skatt</t>
  </si>
  <si>
    <t>Kostnader hyrd lokal</t>
  </si>
  <si>
    <t>försäkring</t>
  </si>
  <si>
    <t>Räkenskapsår 2023-01-01  -  2023-12-31</t>
  </si>
  <si>
    <t>Perioden
t.o.m. 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</si>
</sst>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r&quot;;[Red]\-#,##0.00\ &quot;kr&quot;"/>
    <numFmt numFmtId="44" formatCode="_-* #,##0.00\ &quot;kr&quot;_-;\-* #,##0.00\ &quot;kr&quot;_-;_-* &quot;-&quot;??\ &quot;kr&quot;_-;_-@_-"/>
    <numFmt numFmtId="164" formatCode="0&quot; st&quot;"/>
    <numFmt numFmtId="165" formatCode="#,##0.00\ &quot;kr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dashed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44" fontId="0" fillId="0" borderId="0" xfId="1" applyFont="1"/>
    <xf numFmtId="0" fontId="0" fillId="0" borderId="2" xfId="0" applyBorder="1"/>
    <xf numFmtId="0" fontId="2" fillId="0" borderId="0" xfId="0" applyFont="1"/>
    <xf numFmtId="0" fontId="0" fillId="0" borderId="3" xfId="0" applyBorder="1"/>
    <xf numFmtId="0" fontId="3" fillId="0" borderId="0" xfId="0" applyFont="1"/>
    <xf numFmtId="0" fontId="3" fillId="0" borderId="1" xfId="0" applyFont="1" applyBorder="1"/>
    <xf numFmtId="44" fontId="3" fillId="0" borderId="0" xfId="1" applyFont="1"/>
    <xf numFmtId="44" fontId="3" fillId="0" borderId="2" xfId="1" applyFont="1" applyBorder="1"/>
    <xf numFmtId="0" fontId="3" fillId="0" borderId="2" xfId="0" applyFont="1" applyBorder="1"/>
    <xf numFmtId="44" fontId="3" fillId="0" borderId="2" xfId="0" applyNumberFormat="1" applyFont="1" applyBorder="1"/>
    <xf numFmtId="14" fontId="0" fillId="0" borderId="0" xfId="0" applyNumberFormat="1"/>
    <xf numFmtId="164" fontId="0" fillId="0" borderId="0" xfId="0" applyNumberForma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44" fontId="3" fillId="0" borderId="4" xfId="1" applyFont="1" applyBorder="1"/>
    <xf numFmtId="0" fontId="3" fillId="0" borderId="4" xfId="0" applyFont="1" applyBorder="1"/>
    <xf numFmtId="44" fontId="3" fillId="0" borderId="1" xfId="1" applyFont="1" applyBorder="1"/>
    <xf numFmtId="2" fontId="3" fillId="0" borderId="1" xfId="0" applyNumberFormat="1" applyFont="1" applyBorder="1" applyAlignment="1">
      <alignment horizontal="center" wrapText="1"/>
    </xf>
    <xf numFmtId="2" fontId="3" fillId="0" borderId="0" xfId="1" applyNumberFormat="1" applyFont="1"/>
    <xf numFmtId="2" fontId="3" fillId="0" borderId="0" xfId="0" applyNumberFormat="1" applyFont="1"/>
    <xf numFmtId="40" fontId="0" fillId="0" borderId="0" xfId="0" applyNumberFormat="1"/>
    <xf numFmtId="165" fontId="3" fillId="0" borderId="4" xfId="1" applyNumberFormat="1" applyFont="1" applyBorder="1"/>
    <xf numFmtId="165" fontId="3" fillId="0" borderId="1" xfId="1" applyNumberFormat="1" applyFont="1" applyBorder="1"/>
    <xf numFmtId="165" fontId="3" fillId="0" borderId="2" xfId="1" applyNumberFormat="1" applyFont="1" applyBorder="1"/>
    <xf numFmtId="165" fontId="3" fillId="0" borderId="2" xfId="0" applyNumberFormat="1" applyFont="1" applyBorder="1"/>
    <xf numFmtId="165" fontId="0" fillId="0" borderId="2" xfId="0" applyNumberFormat="1" applyBorder="1"/>
    <xf numFmtId="165" fontId="0" fillId="0" borderId="1" xfId="0" applyNumberFormat="1" applyBorder="1"/>
    <xf numFmtId="8" fontId="0" fillId="0" borderId="4" xfId="1" applyNumberFormat="1" applyFont="1" applyBorder="1"/>
    <xf numFmtId="8" fontId="0" fillId="0" borderId="5" xfId="1" applyNumberFormat="1" applyFont="1" applyBorder="1"/>
    <xf numFmtId="8" fontId="0" fillId="0" borderId="2" xfId="1" applyNumberFormat="1" applyFont="1" applyBorder="1"/>
    <xf numFmtId="8" fontId="0" fillId="0" borderId="6" xfId="1" applyNumberFormat="1" applyFont="1" applyBorder="1"/>
    <xf numFmtId="1" fontId="0" fillId="0" borderId="0" xfId="0" applyNumberFormat="1"/>
    <xf numFmtId="0" fontId="0" fillId="0" borderId="1" xfId="0" applyBorder="1"/>
    <xf numFmtId="0" fontId="2" fillId="0" borderId="0" xfId="0" applyFont="1"/>
    <xf numFmtId="0" fontId="0" fillId="0" borderId="0" xfId="0"/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2"/>
  <sheetViews>
    <sheetView showGridLines="0" tabSelected="1" topLeftCell="A11" workbookViewId="0">
      <selection activeCell="N19" sqref="N19"/>
    </sheetView>
  </sheetViews>
  <sheetFormatPr defaultRowHeight="15" x14ac:dyDescent="0.25"/>
  <cols>
    <col min="1" max="1" width="3.7109375" customWidth="1"/>
    <col min="7" max="7" width="3.7109375" customWidth="1"/>
    <col min="8" max="8" width="14.28515625" style="6" customWidth="1"/>
    <col min="9" max="9" width="3.7109375" style="6" customWidth="1"/>
    <col min="10" max="10" width="16.85546875" style="6" customWidth="1"/>
    <col min="11" max="11" width="3.7109375" customWidth="1"/>
    <col min="12" max="12" width="14.28515625" customWidth="1"/>
    <col min="13" max="13" width="3.7109375" customWidth="1"/>
    <col min="14" max="14" width="10.42578125" bestFit="1" customWidth="1"/>
  </cols>
  <sheetData>
    <row r="1" spans="2:14" x14ac:dyDescent="0.25">
      <c r="L1" t="s">
        <v>18</v>
      </c>
      <c r="N1" s="12">
        <v>45291</v>
      </c>
    </row>
    <row r="2" spans="2:14" x14ac:dyDescent="0.25">
      <c r="B2" s="37" t="s">
        <v>0</v>
      </c>
      <c r="C2" s="37"/>
      <c r="D2" s="37"/>
      <c r="F2" s="38" t="s">
        <v>1</v>
      </c>
      <c r="G2" s="38"/>
      <c r="H2" s="38"/>
      <c r="I2" s="38"/>
      <c r="J2" s="38"/>
      <c r="K2" s="38"/>
      <c r="L2" s="38"/>
    </row>
    <row r="3" spans="2:14" x14ac:dyDescent="0.25">
      <c r="B3" s="37" t="s">
        <v>27</v>
      </c>
      <c r="C3" s="37"/>
      <c r="D3" s="37"/>
      <c r="E3" s="37"/>
    </row>
    <row r="5" spans="2:14" ht="30.75" thickBot="1" x14ac:dyDescent="0.3">
      <c r="B5" s="1"/>
      <c r="C5" s="1"/>
      <c r="D5" s="1"/>
      <c r="E5" s="1"/>
      <c r="F5" s="1"/>
      <c r="G5" s="1"/>
      <c r="H5" s="14" t="s">
        <v>2</v>
      </c>
      <c r="I5" s="14"/>
      <c r="J5" s="20" t="s">
        <v>28</v>
      </c>
      <c r="K5" s="15"/>
      <c r="L5" s="15" t="s">
        <v>3</v>
      </c>
    </row>
    <row r="6" spans="2:14" x14ac:dyDescent="0.25">
      <c r="B6" s="36" t="s">
        <v>4</v>
      </c>
      <c r="C6" s="36"/>
      <c r="D6" s="36"/>
      <c r="E6" s="36"/>
      <c r="H6" s="8"/>
      <c r="J6" s="21"/>
      <c r="L6" s="2"/>
    </row>
    <row r="7" spans="2:14" x14ac:dyDescent="0.25">
      <c r="B7" s="16">
        <v>3600</v>
      </c>
      <c r="C7" s="16" t="s">
        <v>23</v>
      </c>
      <c r="D7" s="16"/>
      <c r="E7" s="16"/>
      <c r="F7" s="16"/>
      <c r="G7" s="16"/>
      <c r="H7" s="17">
        <v>161600</v>
      </c>
      <c r="I7" s="18"/>
      <c r="J7" s="24"/>
      <c r="K7" s="16"/>
      <c r="L7" s="30">
        <f>J7-H7</f>
        <v>-161600</v>
      </c>
    </row>
    <row r="8" spans="2:14" x14ac:dyDescent="0.25">
      <c r="B8" s="16">
        <v>3610</v>
      </c>
      <c r="C8" s="16" t="s">
        <v>5</v>
      </c>
      <c r="D8" s="16"/>
      <c r="E8" s="16"/>
      <c r="F8" s="16"/>
      <c r="G8" s="16"/>
      <c r="H8" s="17">
        <v>24000</v>
      </c>
      <c r="I8" s="18"/>
      <c r="J8" s="24">
        <v>18560</v>
      </c>
      <c r="K8" s="16"/>
      <c r="L8" s="30">
        <f>J8-H8</f>
        <v>-5440</v>
      </c>
      <c r="N8" s="34">
        <f>J8/200</f>
        <v>92.8</v>
      </c>
    </row>
    <row r="9" spans="2:14" x14ac:dyDescent="0.25">
      <c r="B9" s="16">
        <v>3690</v>
      </c>
      <c r="C9" s="16" t="s">
        <v>19</v>
      </c>
      <c r="D9" s="16"/>
      <c r="E9" s="16"/>
      <c r="F9" s="16"/>
      <c r="G9" s="16"/>
      <c r="H9" s="17">
        <v>500</v>
      </c>
      <c r="I9" s="18"/>
      <c r="J9" s="24">
        <v>500</v>
      </c>
      <c r="K9" s="16"/>
      <c r="L9" s="30">
        <f>J9-H9</f>
        <v>0</v>
      </c>
      <c r="N9" s="13"/>
    </row>
    <row r="10" spans="2:14" ht="15.75" thickBot="1" x14ac:dyDescent="0.3">
      <c r="B10" s="35" t="s">
        <v>6</v>
      </c>
      <c r="C10" s="35"/>
      <c r="D10" s="35"/>
      <c r="E10" s="35"/>
      <c r="F10" s="1"/>
      <c r="G10" s="1"/>
      <c r="H10" s="25">
        <f>SUM(H7:H9)</f>
        <v>186100</v>
      </c>
      <c r="I10" s="7"/>
      <c r="J10" s="25">
        <f>SUM(J7:J9)</f>
        <v>19060</v>
      </c>
      <c r="K10" s="1"/>
      <c r="L10" s="33">
        <f>SUM(L7:L9)</f>
        <v>-167040</v>
      </c>
    </row>
    <row r="11" spans="2:14" x14ac:dyDescent="0.25">
      <c r="J11" s="22"/>
      <c r="L11" s="23"/>
    </row>
    <row r="12" spans="2:14" x14ac:dyDescent="0.25">
      <c r="J12" s="22"/>
      <c r="L12" s="23"/>
    </row>
    <row r="13" spans="2:14" x14ac:dyDescent="0.25">
      <c r="B13" s="36" t="s">
        <v>7</v>
      </c>
      <c r="C13" s="36"/>
      <c r="D13" s="36"/>
      <c r="E13" s="36"/>
      <c r="J13" s="22"/>
      <c r="L13" s="23"/>
    </row>
    <row r="14" spans="2:14" x14ac:dyDescent="0.25">
      <c r="B14" s="16">
        <v>4110</v>
      </c>
      <c r="C14" s="16" t="s">
        <v>8</v>
      </c>
      <c r="D14" s="16"/>
      <c r="E14" s="16"/>
      <c r="F14" s="16"/>
      <c r="G14" s="16"/>
      <c r="H14" s="17">
        <v>-6000</v>
      </c>
      <c r="I14" s="18"/>
      <c r="J14" s="24">
        <v>-5434.6</v>
      </c>
      <c r="K14" s="16"/>
      <c r="L14" s="30">
        <f t="shared" ref="L14:L16" si="0">J14-H14</f>
        <v>565.39999999999964</v>
      </c>
    </row>
    <row r="15" spans="2:14" x14ac:dyDescent="0.25">
      <c r="B15" s="16">
        <v>4120</v>
      </c>
      <c r="C15" s="16" t="s">
        <v>9</v>
      </c>
      <c r="D15" s="16"/>
      <c r="E15" s="16"/>
      <c r="F15" s="16"/>
      <c r="G15" s="16"/>
      <c r="H15" s="17">
        <v>0</v>
      </c>
      <c r="I15" s="18"/>
      <c r="J15" s="24"/>
      <c r="K15" s="16"/>
      <c r="L15" s="30">
        <f t="shared" si="0"/>
        <v>0</v>
      </c>
    </row>
    <row r="16" spans="2:14" x14ac:dyDescent="0.25">
      <c r="B16" s="16">
        <v>4425</v>
      </c>
      <c r="C16" s="16" t="s">
        <v>20</v>
      </c>
      <c r="D16" s="16"/>
      <c r="E16" s="16"/>
      <c r="F16" s="16"/>
      <c r="G16" s="16"/>
      <c r="H16" s="17">
        <v>-2500</v>
      </c>
      <c r="I16" s="18"/>
      <c r="J16" s="24"/>
      <c r="K16" s="16"/>
      <c r="L16" s="30">
        <f t="shared" si="0"/>
        <v>2500</v>
      </c>
    </row>
    <row r="17" spans="2:12" x14ac:dyDescent="0.25">
      <c r="B17" s="3" t="s">
        <v>10</v>
      </c>
      <c r="C17" s="3"/>
      <c r="D17" s="3"/>
      <c r="E17" s="3"/>
      <c r="F17" s="3"/>
      <c r="G17" s="3"/>
      <c r="H17" s="26">
        <f>SUM(H14:H16)</f>
        <v>-8500</v>
      </c>
      <c r="I17" s="10"/>
      <c r="J17" s="26">
        <f>SUM(J14:J16)</f>
        <v>-5434.6</v>
      </c>
      <c r="K17" s="3"/>
      <c r="L17" s="30">
        <f>SUM(L14:L16)</f>
        <v>3065.3999999999996</v>
      </c>
    </row>
    <row r="18" spans="2:12" ht="15.75" thickBot="1" x14ac:dyDescent="0.3">
      <c r="B18" s="35" t="s">
        <v>21</v>
      </c>
      <c r="C18" s="35"/>
      <c r="D18" s="35"/>
      <c r="E18" s="35"/>
      <c r="F18" s="1"/>
      <c r="G18" s="1"/>
      <c r="H18" s="19">
        <f>H10+H17</f>
        <v>177600</v>
      </c>
      <c r="I18" s="7"/>
      <c r="J18" s="25">
        <f>J10+J17</f>
        <v>13625.4</v>
      </c>
      <c r="K18" s="1"/>
      <c r="L18" s="33">
        <f>L10+L17</f>
        <v>-163974.6</v>
      </c>
    </row>
    <row r="19" spans="2:12" x14ac:dyDescent="0.25">
      <c r="J19" s="22"/>
      <c r="L19" s="23"/>
    </row>
    <row r="20" spans="2:12" x14ac:dyDescent="0.25">
      <c r="J20" s="22"/>
      <c r="L20" s="23"/>
    </row>
    <row r="21" spans="2:12" x14ac:dyDescent="0.25">
      <c r="B21" s="4" t="s">
        <v>11</v>
      </c>
      <c r="C21" s="4"/>
      <c r="D21" s="4"/>
      <c r="E21" s="4"/>
      <c r="J21" s="22"/>
      <c r="L21" s="23"/>
    </row>
    <row r="22" spans="2:12" x14ac:dyDescent="0.25">
      <c r="B22" s="16">
        <v>5090</v>
      </c>
      <c r="C22" s="16" t="s">
        <v>25</v>
      </c>
      <c r="D22" s="16"/>
      <c r="E22" s="16"/>
      <c r="F22" s="16"/>
      <c r="G22" s="16"/>
      <c r="H22" s="24">
        <v>-155100</v>
      </c>
      <c r="I22" s="18"/>
      <c r="J22" s="24">
        <v>-2500</v>
      </c>
      <c r="K22" s="16"/>
      <c r="L22" s="30">
        <f t="shared" ref="L22" si="1">J22-H22</f>
        <v>152600</v>
      </c>
    </row>
    <row r="23" spans="2:12" x14ac:dyDescent="0.25">
      <c r="B23" s="16">
        <v>6150</v>
      </c>
      <c r="C23" s="16" t="s">
        <v>12</v>
      </c>
      <c r="D23" s="16"/>
      <c r="E23" s="16"/>
      <c r="F23" s="16"/>
      <c r="G23" s="16"/>
      <c r="H23" s="17">
        <v>-6000</v>
      </c>
      <c r="I23" s="18"/>
      <c r="J23" s="24">
        <v>-1932</v>
      </c>
      <c r="K23" s="16"/>
      <c r="L23" s="30">
        <f>J23-H23</f>
        <v>4068</v>
      </c>
    </row>
    <row r="24" spans="2:12" x14ac:dyDescent="0.25">
      <c r="B24" s="16">
        <v>6370</v>
      </c>
      <c r="C24" s="16" t="s">
        <v>22</v>
      </c>
      <c r="D24" s="16"/>
      <c r="E24" s="16"/>
      <c r="F24" s="16"/>
      <c r="G24" s="16"/>
      <c r="H24" s="17">
        <v>0</v>
      </c>
      <c r="I24" s="18"/>
      <c r="J24" s="24">
        <v>-153.4</v>
      </c>
      <c r="K24" s="16"/>
      <c r="L24" s="30">
        <f t="shared" ref="L24" si="2">J24-H24</f>
        <v>-153.4</v>
      </c>
    </row>
    <row r="25" spans="2:12" x14ac:dyDescent="0.25">
      <c r="B25" s="16">
        <v>6570</v>
      </c>
      <c r="C25" s="16" t="s">
        <v>13</v>
      </c>
      <c r="D25" s="16"/>
      <c r="E25" s="16"/>
      <c r="F25" s="16"/>
      <c r="G25" s="16"/>
      <c r="H25" s="17">
        <v>-5500</v>
      </c>
      <c r="I25" s="18"/>
      <c r="J25" s="24">
        <v>-4982.75</v>
      </c>
      <c r="K25" s="16"/>
      <c r="L25" s="30">
        <f t="shared" ref="L25:L27" si="3">J25-H25</f>
        <v>517.25</v>
      </c>
    </row>
    <row r="26" spans="2:12" x14ac:dyDescent="0.25">
      <c r="B26" s="16">
        <v>6390</v>
      </c>
      <c r="C26" s="16" t="s">
        <v>26</v>
      </c>
      <c r="D26" s="16"/>
      <c r="E26" s="16"/>
      <c r="F26" s="16"/>
      <c r="G26" s="16"/>
      <c r="H26" s="17">
        <v>-6700</v>
      </c>
      <c r="I26" s="18"/>
      <c r="J26" s="24">
        <v>-6418</v>
      </c>
      <c r="K26" s="16"/>
      <c r="L26" s="30">
        <f t="shared" si="3"/>
        <v>282</v>
      </c>
    </row>
    <row r="27" spans="2:12" x14ac:dyDescent="0.25">
      <c r="B27" s="16">
        <v>8930</v>
      </c>
      <c r="C27" s="16" t="s">
        <v>24</v>
      </c>
      <c r="D27" s="16"/>
      <c r="E27" s="16"/>
      <c r="F27" s="16"/>
      <c r="G27" s="16"/>
      <c r="H27" s="17">
        <v>-50</v>
      </c>
      <c r="I27" s="18"/>
      <c r="J27" s="24">
        <v>-49</v>
      </c>
      <c r="K27" s="16"/>
      <c r="L27" s="30">
        <f t="shared" si="3"/>
        <v>1</v>
      </c>
    </row>
    <row r="28" spans="2:12" ht="15.75" thickBot="1" x14ac:dyDescent="0.3">
      <c r="B28" s="35" t="s">
        <v>14</v>
      </c>
      <c r="C28" s="35"/>
      <c r="D28" s="35"/>
      <c r="E28" s="35"/>
      <c r="F28" s="1"/>
      <c r="G28" s="1"/>
      <c r="H28" s="19">
        <f>SUM(H22:H27)</f>
        <v>-173350</v>
      </c>
      <c r="I28" s="7"/>
      <c r="J28" s="25">
        <f>SUM(J22:J27)</f>
        <v>-16035.15</v>
      </c>
      <c r="K28" s="1"/>
      <c r="L28" s="33">
        <f>SUM(L22:L27)</f>
        <v>157314.85</v>
      </c>
    </row>
    <row r="29" spans="2:12" x14ac:dyDescent="0.25">
      <c r="J29" s="22"/>
      <c r="L29" s="31"/>
    </row>
    <row r="30" spans="2:12" x14ac:dyDescent="0.25">
      <c r="B30" s="3" t="s">
        <v>15</v>
      </c>
      <c r="C30" s="3"/>
      <c r="D30" s="3"/>
      <c r="E30" s="3"/>
      <c r="F30" s="3"/>
      <c r="G30" s="3"/>
      <c r="H30" s="11">
        <f>H10+H17+H28</f>
        <v>4250</v>
      </c>
      <c r="I30" s="10"/>
      <c r="J30" s="27">
        <f>J18+J28</f>
        <v>-2409.75</v>
      </c>
      <c r="K30" s="28"/>
      <c r="L30" s="32">
        <f>L18+L28</f>
        <v>-6659.75</v>
      </c>
    </row>
    <row r="31" spans="2:12" x14ac:dyDescent="0.25">
      <c r="B31" s="5" t="s">
        <v>16</v>
      </c>
      <c r="C31" s="5"/>
      <c r="D31" s="5"/>
      <c r="E31" s="5"/>
      <c r="F31" s="5"/>
      <c r="G31" s="3"/>
      <c r="H31" s="9">
        <f>H30</f>
        <v>4250</v>
      </c>
      <c r="I31" s="10"/>
      <c r="J31" s="26">
        <f>J30</f>
        <v>-2409.75</v>
      </c>
      <c r="K31" s="28"/>
      <c r="L31" s="32">
        <f>L30</f>
        <v>-6659.75</v>
      </c>
    </row>
    <row r="32" spans="2:12" ht="15.75" thickBot="1" x14ac:dyDescent="0.3">
      <c r="B32" s="35" t="s">
        <v>17</v>
      </c>
      <c r="C32" s="35"/>
      <c r="D32" s="35"/>
      <c r="E32" s="35"/>
      <c r="F32" s="1"/>
      <c r="G32" s="1"/>
      <c r="H32" s="19">
        <f>H30</f>
        <v>4250</v>
      </c>
      <c r="I32" s="7"/>
      <c r="J32" s="25">
        <f>J30</f>
        <v>-2409.75</v>
      </c>
      <c r="K32" s="29"/>
      <c r="L32" s="33">
        <f>L30</f>
        <v>-6659.75</v>
      </c>
    </row>
  </sheetData>
  <mergeCells count="9">
    <mergeCell ref="B28:E28"/>
    <mergeCell ref="B32:E32"/>
    <mergeCell ref="B13:E13"/>
    <mergeCell ref="B2:D2"/>
    <mergeCell ref="F2:L2"/>
    <mergeCell ref="B6:E6"/>
    <mergeCell ref="B10:E10"/>
    <mergeCell ref="B18:E18"/>
    <mergeCell ref="B3:E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Resultatrapport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Ögren</dc:creator>
  <cp:lastModifiedBy>Jan Ögren</cp:lastModifiedBy>
  <cp:lastPrinted>2024-03-19T17:23:06Z</cp:lastPrinted>
  <dcterms:created xsi:type="dcterms:W3CDTF">2016-03-02T18:11:33Z</dcterms:created>
  <dcterms:modified xsi:type="dcterms:W3CDTF">2024-03-19T17:23:14Z</dcterms:modified>
</cp:coreProperties>
</file>